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<sst xmlns="http://schemas.openxmlformats.org/spreadsheetml/2006/main" count="95" uniqueCount="40">
  <si>
    <t>达拉特旗2024年度第二批稳岗返还单位公示名单</t>
  </si>
  <si>
    <t>单位编号</t>
  </si>
  <si>
    <t>单位名称</t>
  </si>
  <si>
    <t>享受企业类型</t>
  </si>
  <si>
    <t>上年度裁员率</t>
  </si>
  <si>
    <t>是否属于去产能企业</t>
  </si>
  <si>
    <t>是否深度贫困地区</t>
  </si>
  <si>
    <t>申请企业规模</t>
  </si>
  <si>
    <t>是否严重失信企业</t>
  </si>
  <si>
    <t>是否受过环保处罚</t>
  </si>
  <si>
    <t>上年度月均参保人数</t>
  </si>
  <si>
    <t>上年度实际缴纳失业保险费总额</t>
  </si>
  <si>
    <t>补贴金额</t>
  </si>
  <si>
    <t>申请提交时间</t>
  </si>
  <si>
    <t>社会信用代码</t>
  </si>
  <si>
    <t>达拉特旗海高农牧业开发有限公司</t>
  </si>
  <si>
    <t>其他</t>
  </si>
  <si>
    <t>否</t>
  </si>
  <si>
    <t>中型企业</t>
  </si>
  <si>
    <t>91150621MA13TUAY3R</t>
  </si>
  <si>
    <t>内蒙古兴达阳光实业(集团)有限公司</t>
  </si>
  <si>
    <t>91150105MA13N81D1P</t>
  </si>
  <si>
    <t>鄂尔多斯市众盈财务管理有限公司</t>
  </si>
  <si>
    <t>微型企业</t>
  </si>
  <si>
    <t>91150621MA0N6J4K15</t>
  </si>
  <si>
    <t>亿兆华盛物流有限公司</t>
  </si>
  <si>
    <t>小型企业</t>
  </si>
  <si>
    <t>91150621353131786X</t>
  </si>
  <si>
    <t>达拉特旗汇邦劳务有限责任公司</t>
  </si>
  <si>
    <t>91150621575682575G</t>
  </si>
  <si>
    <t>内蒙古金鼎源财税服务有限公司</t>
  </si>
  <si>
    <t>91150621MA13QHXP4R</t>
  </si>
  <si>
    <t>亿利生态科技有限责任公司</t>
  </si>
  <si>
    <t>91150621555491050R</t>
  </si>
  <si>
    <t>达拉特旗井丰粮油购销有限公司</t>
  </si>
  <si>
    <t>91150621116995636N</t>
  </si>
  <si>
    <t>亿恒新能源（达拉特旗）有限公司</t>
  </si>
  <si>
    <t>91150621MAC7Q0Y706</t>
  </si>
  <si>
    <t>内蒙古山玮商贸有限公司</t>
  </si>
  <si>
    <t>91150621MA13N9F58T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</si>
</sst>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3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4" fillId="11" borderId="6" applyNumberFormat="0" applyAlignment="0" applyProtection="0">
      <alignment vertical="center"/>
    </xf>
    <xf numFmtId="0" fontId="15" fillId="11" borderId="2" applyNumberFormat="0" applyAlignment="0" applyProtection="0">
      <alignment vertical="center"/>
    </xf>
    <xf numFmtId="0" fontId="16" fillId="12" borderId="7" applyNumberFormat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Fill="1" applyBorder="1" applyAlignment="1">
      <alignment vertical="center"/>
    </xf>
    <xf numFmtId="10" fontId="0" fillId="0" borderId="1" xfId="0" applyNumberFormat="1" applyFill="1" applyBorder="1" applyAlignment="1">
      <alignment vertical="center"/>
    </xf>
    <xf numFmtId="0" fontId="0" fillId="0" borderId="0" xfId="0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5"/>
  <sheetViews>
    <sheetView tabSelected="1" workbookViewId="0">
      <selection activeCell="J18" sqref="J18"/>
    </sheetView>
  </sheetViews>
  <sheetFormatPr defaultColWidth="9" defaultRowHeight="13.5"/>
  <cols>
    <col min="2" max="2" width="27.25" customWidth="1"/>
    <col min="14" max="14" width="22.25" customWidth="1"/>
  </cols>
  <sheetData>
    <row r="1" spans="1:14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14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ht="25" customHeight="1" spans="1:15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  <c r="I3" s="4" t="s">
        <v>9</v>
      </c>
      <c r="J3" s="4" t="s">
        <v>10</v>
      </c>
      <c r="K3" s="4" t="s">
        <v>11</v>
      </c>
      <c r="L3" s="4" t="s">
        <v>12</v>
      </c>
      <c r="M3" s="4" t="s">
        <v>13</v>
      </c>
      <c r="N3" s="4" t="s">
        <v>14</v>
      </c>
      <c r="O3" s="6"/>
    </row>
    <row r="4" ht="25" customHeight="1" spans="1:15">
      <c r="A4" s="4" t="str">
        <f>"66259100367139"</f>
        <v>66259100367139</v>
      </c>
      <c r="B4" s="4" t="s">
        <v>15</v>
      </c>
      <c r="C4" s="4" t="s">
        <v>16</v>
      </c>
      <c r="D4" s="5">
        <v>0</v>
      </c>
      <c r="E4" s="4" t="s">
        <v>17</v>
      </c>
      <c r="F4" s="4" t="s">
        <v>17</v>
      </c>
      <c r="G4" s="4" t="s">
        <v>18</v>
      </c>
      <c r="H4" s="4" t="s">
        <v>17</v>
      </c>
      <c r="I4" s="4" t="s">
        <v>17</v>
      </c>
      <c r="J4" s="4" t="str">
        <f>"48"</f>
        <v>48</v>
      </c>
      <c r="K4" s="4" t="str">
        <f>"35909.86"</f>
        <v>35909.86</v>
      </c>
      <c r="L4" s="4" t="str">
        <f>"21545.92"</f>
        <v>21545.92</v>
      </c>
      <c r="M4" s="4" t="str">
        <f>"20240914"</f>
        <v>20240914</v>
      </c>
      <c r="N4" s="4" t="s">
        <v>19</v>
      </c>
      <c r="O4" s="6"/>
    </row>
    <row r="5" ht="25" customHeight="1" spans="1:15">
      <c r="A5" s="4" t="str">
        <f>"661506219224500"</f>
        <v>661506219224500</v>
      </c>
      <c r="B5" s="4" t="s">
        <v>20</v>
      </c>
      <c r="C5" s="4" t="s">
        <v>16</v>
      </c>
      <c r="D5" s="5">
        <v>0</v>
      </c>
      <c r="E5" s="4" t="s">
        <v>17</v>
      </c>
      <c r="F5" s="4" t="s">
        <v>17</v>
      </c>
      <c r="G5" s="4" t="s">
        <v>18</v>
      </c>
      <c r="H5" s="4" t="s">
        <v>17</v>
      </c>
      <c r="I5" s="4" t="s">
        <v>17</v>
      </c>
      <c r="J5" s="4" t="str">
        <f>"9"</f>
        <v>9</v>
      </c>
      <c r="K5" s="4" t="str">
        <f>"5517.54"</f>
        <v>5517.54</v>
      </c>
      <c r="L5" s="4" t="str">
        <f>"3310.52"</f>
        <v>3310.52</v>
      </c>
      <c r="M5" s="4" t="str">
        <f>"20240905"</f>
        <v>20240905</v>
      </c>
      <c r="N5" s="4" t="s">
        <v>21</v>
      </c>
      <c r="O5" s="6"/>
    </row>
    <row r="6" ht="25" customHeight="1" spans="1:15">
      <c r="A6" s="4" t="str">
        <f>"661506215274500"</f>
        <v>661506215274500</v>
      </c>
      <c r="B6" s="4" t="s">
        <v>22</v>
      </c>
      <c r="C6" s="4" t="s">
        <v>16</v>
      </c>
      <c r="D6" s="5">
        <v>0</v>
      </c>
      <c r="E6" s="4" t="s">
        <v>17</v>
      </c>
      <c r="F6" s="4" t="s">
        <v>17</v>
      </c>
      <c r="G6" s="4" t="s">
        <v>23</v>
      </c>
      <c r="H6" s="4" t="s">
        <v>17</v>
      </c>
      <c r="I6" s="4" t="s">
        <v>17</v>
      </c>
      <c r="J6" s="4" t="str">
        <f>"3"</f>
        <v>3</v>
      </c>
      <c r="K6" s="4" t="str">
        <f>"2061.72"</f>
        <v>2061.72</v>
      </c>
      <c r="L6" s="4" t="str">
        <f>"1237.03"</f>
        <v>1237.03</v>
      </c>
      <c r="M6" s="4" t="str">
        <f>"20240919"</f>
        <v>20240919</v>
      </c>
      <c r="N6" s="4" t="s">
        <v>24</v>
      </c>
      <c r="O6" s="6"/>
    </row>
    <row r="7" s="1" customFormat="1" ht="25" customHeight="1" spans="1:15">
      <c r="A7" s="4" t="str">
        <f>"661506212810300"</f>
        <v>661506212810300</v>
      </c>
      <c r="B7" s="4" t="s">
        <v>25</v>
      </c>
      <c r="C7" s="4" t="s">
        <v>16</v>
      </c>
      <c r="D7" s="5">
        <v>0</v>
      </c>
      <c r="E7" s="4" t="s">
        <v>17</v>
      </c>
      <c r="F7" s="4" t="s">
        <v>17</v>
      </c>
      <c r="G7" s="4" t="s">
        <v>26</v>
      </c>
      <c r="H7" s="4" t="s">
        <v>17</v>
      </c>
      <c r="I7" s="4" t="s">
        <v>17</v>
      </c>
      <c r="J7" s="4" t="str">
        <f>"52"</f>
        <v>52</v>
      </c>
      <c r="K7" s="4" t="str">
        <f>"36326.7"</f>
        <v>36326.7</v>
      </c>
      <c r="L7" s="4" t="str">
        <f>"21796.02"</f>
        <v>21796.02</v>
      </c>
      <c r="M7" s="4" t="str">
        <f>"20240923"</f>
        <v>20240923</v>
      </c>
      <c r="N7" s="4" t="s">
        <v>27</v>
      </c>
      <c r="O7" s="6"/>
    </row>
    <row r="8" s="1" customFormat="1" ht="25" customHeight="1" spans="1:15">
      <c r="A8" s="4" t="str">
        <f>"661506211538200"</f>
        <v>661506211538200</v>
      </c>
      <c r="B8" s="4" t="s">
        <v>28</v>
      </c>
      <c r="C8" s="4" t="s">
        <v>16</v>
      </c>
      <c r="D8" s="5">
        <v>0</v>
      </c>
      <c r="E8" s="4" t="s">
        <v>17</v>
      </c>
      <c r="F8" s="4" t="s">
        <v>17</v>
      </c>
      <c r="G8" s="4" t="s">
        <v>26</v>
      </c>
      <c r="H8" s="4" t="s">
        <v>17</v>
      </c>
      <c r="I8" s="4" t="s">
        <v>17</v>
      </c>
      <c r="J8" s="4" t="str">
        <f>"7"</f>
        <v>7</v>
      </c>
      <c r="K8" s="4" t="str">
        <f>"5358.12"</f>
        <v>5358.12</v>
      </c>
      <c r="L8" s="4" t="str">
        <f>"3214.87"</f>
        <v>3214.87</v>
      </c>
      <c r="M8" s="4" t="str">
        <f>"20240813"</f>
        <v>20240813</v>
      </c>
      <c r="N8" s="4" t="s">
        <v>29</v>
      </c>
      <c r="O8" s="6"/>
    </row>
    <row r="9" ht="25" customHeight="1" spans="1:15">
      <c r="A9" s="4" t="str">
        <f>"661506211088900"</f>
        <v>661506211088900</v>
      </c>
      <c r="B9" s="4" t="s">
        <v>30</v>
      </c>
      <c r="C9" s="4" t="s">
        <v>16</v>
      </c>
      <c r="D9" s="5">
        <v>0</v>
      </c>
      <c r="E9" s="4" t="s">
        <v>17</v>
      </c>
      <c r="F9" s="4" t="s">
        <v>17</v>
      </c>
      <c r="G9" s="4" t="s">
        <v>23</v>
      </c>
      <c r="H9" s="4" t="s">
        <v>17</v>
      </c>
      <c r="I9" s="4" t="s">
        <v>17</v>
      </c>
      <c r="J9" s="4" t="str">
        <f>"3"</f>
        <v>3</v>
      </c>
      <c r="K9" s="4" t="str">
        <f>"1882.44"</f>
        <v>1882.44</v>
      </c>
      <c r="L9" s="4" t="str">
        <f>"1129.46"</f>
        <v>1129.46</v>
      </c>
      <c r="M9" s="4" t="str">
        <f>"20240221"</f>
        <v>20240221</v>
      </c>
      <c r="N9" s="4" t="s">
        <v>31</v>
      </c>
      <c r="O9" s="6"/>
    </row>
    <row r="10" ht="25" customHeight="1" spans="1:15">
      <c r="A10" s="4" t="str">
        <f>"661506211000000907"</f>
        <v>661506211000000907</v>
      </c>
      <c r="B10" s="4" t="s">
        <v>32</v>
      </c>
      <c r="C10" s="4" t="s">
        <v>16</v>
      </c>
      <c r="D10" s="5">
        <v>0.0143</v>
      </c>
      <c r="E10" s="4" t="s">
        <v>17</v>
      </c>
      <c r="F10" s="4" t="s">
        <v>17</v>
      </c>
      <c r="G10" s="4" t="s">
        <v>26</v>
      </c>
      <c r="H10" s="4" t="s">
        <v>17</v>
      </c>
      <c r="I10" s="4" t="s">
        <v>17</v>
      </c>
      <c r="J10" s="4" t="str">
        <f>"70"</f>
        <v>70</v>
      </c>
      <c r="K10" s="4" t="str">
        <f>"52834.78"</f>
        <v>52834.78</v>
      </c>
      <c r="L10" s="4" t="str">
        <f>"31700.87"</f>
        <v>31700.87</v>
      </c>
      <c r="M10" s="4" t="str">
        <f>"20240913"</f>
        <v>20240913</v>
      </c>
      <c r="N10" s="4" t="s">
        <v>33</v>
      </c>
      <c r="O10" s="6"/>
    </row>
    <row r="11" ht="25" customHeight="1" spans="1:15">
      <c r="A11" s="4" t="str">
        <f>"661506211000000019"</f>
        <v>661506211000000019</v>
      </c>
      <c r="B11" s="4" t="s">
        <v>34</v>
      </c>
      <c r="C11" s="4" t="s">
        <v>16</v>
      </c>
      <c r="D11" s="5">
        <v>0</v>
      </c>
      <c r="E11" s="4" t="s">
        <v>17</v>
      </c>
      <c r="F11" s="4" t="s">
        <v>17</v>
      </c>
      <c r="G11" s="4" t="s">
        <v>23</v>
      </c>
      <c r="H11" s="4" t="s">
        <v>17</v>
      </c>
      <c r="I11" s="4" t="s">
        <v>17</v>
      </c>
      <c r="J11" s="4" t="str">
        <f>"4"</f>
        <v>4</v>
      </c>
      <c r="K11" s="4" t="str">
        <f>"4440.68"</f>
        <v>4440.68</v>
      </c>
      <c r="L11" s="4" t="str">
        <f>"2664.41"</f>
        <v>2664.41</v>
      </c>
      <c r="M11" s="4" t="str">
        <f>"20240924"</f>
        <v>20240924</v>
      </c>
      <c r="N11" s="4" t="s">
        <v>35</v>
      </c>
      <c r="O11" s="6"/>
    </row>
    <row r="12" ht="25" customHeight="1" spans="1:15">
      <c r="A12" s="4" t="str">
        <f>"259101162357"</f>
        <v>259101162357</v>
      </c>
      <c r="B12" s="4" t="s">
        <v>36</v>
      </c>
      <c r="C12" s="4" t="s">
        <v>16</v>
      </c>
      <c r="D12" s="5">
        <v>0</v>
      </c>
      <c r="E12" s="4" t="s">
        <v>17</v>
      </c>
      <c r="F12" s="4" t="s">
        <v>17</v>
      </c>
      <c r="G12" s="4" t="s">
        <v>26</v>
      </c>
      <c r="H12" s="4" t="s">
        <v>17</v>
      </c>
      <c r="I12" s="4" t="s">
        <v>17</v>
      </c>
      <c r="J12" s="4" t="str">
        <f>"25"</f>
        <v>25</v>
      </c>
      <c r="K12" s="4" t="str">
        <f>"16179.16"</f>
        <v>16179.16</v>
      </c>
      <c r="L12" s="4" t="str">
        <f>"9707.5"</f>
        <v>9707.5</v>
      </c>
      <c r="M12" s="4" t="str">
        <f>"20240918"</f>
        <v>20240918</v>
      </c>
      <c r="N12" s="4" t="s">
        <v>37</v>
      </c>
      <c r="O12" s="6"/>
    </row>
    <row r="13" ht="25" customHeight="1" spans="1:15">
      <c r="A13" s="4" t="str">
        <f>"1506216468500"</f>
        <v>1506216468500</v>
      </c>
      <c r="B13" s="4" t="s">
        <v>38</v>
      </c>
      <c r="C13" s="4" t="s">
        <v>16</v>
      </c>
      <c r="D13" s="5">
        <v>0</v>
      </c>
      <c r="E13" s="4" t="s">
        <v>17</v>
      </c>
      <c r="F13" s="4" t="s">
        <v>17</v>
      </c>
      <c r="G13" s="4" t="s">
        <v>26</v>
      </c>
      <c r="H13" s="4" t="s">
        <v>17</v>
      </c>
      <c r="I13" s="4" t="s">
        <v>17</v>
      </c>
      <c r="J13" s="4" t="str">
        <f>"5"</f>
        <v>5</v>
      </c>
      <c r="K13" s="4" t="str">
        <f>"3000"</f>
        <v>3000</v>
      </c>
      <c r="L13" s="4" t="str">
        <f>"1800"</f>
        <v>1800</v>
      </c>
      <c r="M13" s="4" t="str">
        <f>"20240920"</f>
        <v>20240920</v>
      </c>
      <c r="N13" s="4" t="s">
        <v>39</v>
      </c>
      <c r="O13" s="6"/>
    </row>
    <row r="14" ht="25" customHeight="1"/>
    <row r="15" ht="25" customHeight="1"/>
  </sheetData>
  <mergeCells count="1">
    <mergeCell ref="A1:N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2024-10-09T03:28:54Z</dcterms:created>
  <dcterms:modified xsi:type="dcterms:W3CDTF">2024-10-09T03:32:37Z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A7B4ABF403C3410990EE39A9F002A633_11</vt:lpwstr>
  </property>
  <property fmtid="{D5CDD505-2E9C-101B-9397-08002B2CF9AE}" pid="3" name="KSOProductBuildVer">
    <vt:lpwstr>2052-11.1.0.14309</vt:lpwstr>
  </property>
</Properties>
</file>